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hris\Desktop\Körperkompositions-Daten\"/>
    </mc:Choice>
  </mc:AlternateContent>
  <xr:revisionPtr revIDLastSave="0" documentId="13_ncr:1_{931EB8F1-9DFA-407A-9A49-8B5ECBCADC7E}" xr6:coauthVersionLast="47" xr6:coauthVersionMax="47" xr10:uidLastSave="{00000000-0000-0000-0000-000000000000}"/>
  <bookViews>
    <workbookView xWindow="3795" yWindow="390" windowWidth="24105" windowHeight="19590" activeTab="1" xr2:uid="{00000000-000D-0000-FFFF-FFFF00000000}"/>
  </bookViews>
  <sheets>
    <sheet name="3C-Modell- Beispiel" sheetId="1" r:id="rId1"/>
    <sheet name="3C-Modell-Berechnung" sheetId="3" r:id="rId2"/>
    <sheet name="Formeln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3" l="1"/>
  <c r="D17" i="3" s="1"/>
  <c r="G34" i="1"/>
  <c r="B17" i="1"/>
  <c r="B20" i="3" l="1"/>
  <c r="B21" i="3"/>
  <c r="D17" i="1"/>
  <c r="G38" i="3" l="1"/>
  <c r="B25" i="3"/>
  <c r="B29" i="3" s="1"/>
  <c r="G34" i="3"/>
  <c r="B24" i="3"/>
  <c r="B28" i="3" s="1"/>
  <c r="B21" i="1"/>
  <c r="G38" i="1" s="1"/>
  <c r="B20" i="1"/>
  <c r="B34" i="3" l="1"/>
  <c r="B33" i="3"/>
  <c r="B38" i="3"/>
  <c r="B37" i="3"/>
  <c r="B24" i="1"/>
  <c r="B28" i="1" s="1"/>
  <c r="B25" i="1"/>
  <c r="B29" i="1" s="1"/>
  <c r="B38" i="1" l="1"/>
  <c r="B37" i="1"/>
  <c r="B34" i="1"/>
  <c r="B33" i="1"/>
</calcChain>
</file>

<file path=xl/sharedStrings.xml><?xml version="1.0" encoding="utf-8"?>
<sst xmlns="http://schemas.openxmlformats.org/spreadsheetml/2006/main" count="108" uniqueCount="52">
  <si>
    <t>Body Density Males = 1.112 – (0.00043499 * sum of skinfolds) + (0.00000055 * square of the sum of skinfold sites) – (0.00028826 * age) </t>
  </si>
  <si>
    <t>Body Density Females = 1.097 – (0.00046971 * sum of skinfolds) + (0.00000056 * square of the sum of skinfold sites) – (0.00012828 * age)</t>
  </si>
  <si>
    <t>SUMME ∑</t>
  </si>
  <si>
    <t>Benötigtes Gerät</t>
  </si>
  <si>
    <t>Brust</t>
  </si>
  <si>
    <t>Trizeps</t>
  </si>
  <si>
    <t>Abdomen</t>
  </si>
  <si>
    <t>Subskapular</t>
  </si>
  <si>
    <t>Oberschenkel</t>
  </si>
  <si>
    <t>2 cm rechts vom Bauchnabel mit vertikaler Falte (parallel zur linea alba)</t>
  </si>
  <si>
    <t>Lat</t>
  </si>
  <si>
    <t>Vertikale Falte in der Mitte zwischen Schulter und Ellenbogen</t>
  </si>
  <si>
    <t>Messpunkt</t>
  </si>
  <si>
    <t xml:space="preserve">2. Schritt: Kalipermessung </t>
  </si>
  <si>
    <t>(Messpunkte z. B. hier: https://www.youtube.com/watch?v=Y1uJ0pzKbtE&amp;t=29s)</t>
  </si>
  <si>
    <r>
      <rPr>
        <b/>
        <sz val="11"/>
        <color theme="1"/>
        <rFont val="Open Sans"/>
        <family val="2"/>
      </rPr>
      <t>1.</t>
    </r>
    <r>
      <rPr>
        <sz val="11"/>
        <color theme="1"/>
        <rFont val="Open Sans"/>
        <family val="2"/>
      </rPr>
      <t xml:space="preserve"> Kaliper (Zange)</t>
    </r>
  </si>
  <si>
    <t>Hinweis zum Messpunkt</t>
  </si>
  <si>
    <t>Über dem Hüftknochen, (diagonale) Falte in Richtung Achsel zeigend</t>
  </si>
  <si>
    <t>Vertikale Falte auf Höhe des processus xyphoideus (unteres Ende des Brustbeins)</t>
  </si>
  <si>
    <t>Direkt unter dem Schulterblatt in Richtung Wirbelsäule, vertikale Falte</t>
  </si>
  <si>
    <t>Wert Männer:</t>
  </si>
  <si>
    <t xml:space="preserve">Wert Frauen: </t>
  </si>
  <si>
    <t>1. Schritt: Eingaben tätigen</t>
  </si>
  <si>
    <t>Männer:</t>
  </si>
  <si>
    <t>Frauen:</t>
  </si>
  <si>
    <t>Wert Frauen:</t>
  </si>
  <si>
    <r>
      <rPr>
        <b/>
        <sz val="11"/>
        <color theme="1"/>
        <rFont val="Open Sans"/>
        <family val="2"/>
      </rPr>
      <t>3. Schritt: Berechnung der Körperdichte</t>
    </r>
    <r>
      <rPr>
        <sz val="11"/>
        <color theme="1"/>
        <rFont val="Open Sans"/>
        <family val="2"/>
      </rPr>
      <t xml:space="preserve"> mit der Regressionsgleichung von Jackson und Pollock</t>
    </r>
  </si>
  <si>
    <t>Siri WE. Body composition from fluid spaces and density: analysis of</t>
  </si>
  <si>
    <t>methods. Techniques for measuring body composition. 1961;61:223–44</t>
  </si>
  <si>
    <t>Formeln</t>
  </si>
  <si>
    <t>Jackson und Pollock (1978) - Körperdichte</t>
  </si>
  <si>
    <t>Siri-Gleichungen (%Körperfett)</t>
  </si>
  <si>
    <t>2C: ((4.95/Dichte) – 4.50) × 100)</t>
  </si>
  <si>
    <t>3C: FM = 2,118 x (Körpervolumen) - 0,78 (Gesamtkörperwasser) - 1,351 (Körpergewicht)</t>
  </si>
  <si>
    <t>Körperfettanteil:</t>
  </si>
  <si>
    <t>Muskelmasse:</t>
  </si>
  <si>
    <t>Geschlecht:</t>
  </si>
  <si>
    <t>w</t>
  </si>
  <si>
    <r>
      <rPr>
        <b/>
        <sz val="11"/>
        <color theme="1"/>
        <rFont val="Open Sans"/>
        <family val="2"/>
      </rPr>
      <t>2.</t>
    </r>
    <r>
      <rPr>
        <sz val="11"/>
        <color theme="1"/>
        <rFont val="Open Sans"/>
        <family val="2"/>
      </rPr>
      <t xml:space="preserve"> BIA-Waage mit Angabe des Körperwassers</t>
    </r>
  </si>
  <si>
    <t>Berechnung der Körperkomposition mittels 3C-Modells</t>
  </si>
  <si>
    <t>Hüfte</t>
  </si>
  <si>
    <t>Quadratsumme:</t>
  </si>
  <si>
    <t>Alter (J):</t>
  </si>
  <si>
    <t>Körpergewicht (kg):</t>
  </si>
  <si>
    <t>Körperwasser (L):</t>
  </si>
  <si>
    <t>Jackson und Pollock Vergleichsmodell [2C]</t>
  </si>
  <si>
    <r>
      <t xml:space="preserve">4. Schritt: Berechnung des Körpervolumens </t>
    </r>
    <r>
      <rPr>
        <sz val="11"/>
        <color theme="1"/>
        <rFont val="Open Sans"/>
        <family val="2"/>
      </rPr>
      <t>(Körgergewicht/Dichte)</t>
    </r>
  </si>
  <si>
    <r>
      <rPr>
        <b/>
        <sz val="11"/>
        <color theme="1"/>
        <rFont val="Open Sans"/>
        <family val="2"/>
      </rPr>
      <t>5. Schritt: Berechnung der Fettmasse</t>
    </r>
    <r>
      <rPr>
        <sz val="11"/>
        <color theme="1"/>
        <rFont val="Open Sans"/>
        <family val="2"/>
      </rPr>
      <t xml:space="preserve"> in Kilogramm mit der Siri-Gleichung (3C)</t>
    </r>
  </si>
  <si>
    <t>Halber Abstand zwischen Brustwarze und Achsel</t>
  </si>
  <si>
    <t>Vertikale Falte in der Mitte zwischen Hüftknochen und oberem Ende der Kniescheibe</t>
  </si>
  <si>
    <t>Dicke (mm)</t>
  </si>
  <si>
    <r>
      <rPr>
        <b/>
        <sz val="11"/>
        <color theme="1"/>
        <rFont val="Open Sans"/>
        <family val="2"/>
      </rPr>
      <t>6. Schritt: Berechnung von Muskelmasse</t>
    </r>
    <r>
      <rPr>
        <sz val="11"/>
        <color theme="1"/>
        <rFont val="Open Sans"/>
        <family val="2"/>
      </rPr>
      <t xml:space="preserve"> (kg) und </t>
    </r>
    <r>
      <rPr>
        <b/>
        <sz val="11"/>
        <color theme="1"/>
        <rFont val="Open Sans"/>
        <family val="2"/>
      </rPr>
      <t>Körperfettanteil</t>
    </r>
    <r>
      <rPr>
        <sz val="11"/>
        <color theme="1"/>
        <rFont val="Open Sans"/>
        <family val="2"/>
      </rPr>
      <t xml:space="preserve"> (%)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</si>
</sst>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b/>
      <sz val="16"/>
      <color theme="1"/>
      <name val="Open Sans"/>
      <family val="2"/>
    </font>
    <font>
      <sz val="11"/>
      <color rgb="FF333333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1" fillId="0" borderId="2" xfId="0" applyFont="1" applyBorder="1"/>
    <xf numFmtId="0" fontId="1" fillId="0" borderId="3" xfId="0" applyFont="1" applyBorder="1"/>
    <xf numFmtId="0" fontId="2" fillId="0" borderId="1" xfId="0" applyFont="1" applyBorder="1"/>
    <xf numFmtId="0" fontId="4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2" fontId="1" fillId="3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2"/>
  <sheetViews>
    <sheetView workbookViewId="0"/>
  </sheetViews>
  <sheetFormatPr baseColWidth="10" defaultColWidth="9.140625" defaultRowHeight="16.5" x14ac:dyDescent="0.3"/>
  <cols>
    <col min="1" max="1" width="18.140625" style="1" customWidth="1"/>
    <col min="2" max="2" width="13.85546875" style="1" customWidth="1"/>
    <col min="3" max="3" width="17.85546875" style="1" customWidth="1"/>
    <col min="4" max="4" width="9.7109375" style="1" customWidth="1"/>
    <col min="5" max="6" width="9.85546875" style="1" customWidth="1"/>
    <col min="7" max="7" width="9.140625" style="1"/>
    <col min="8" max="8" width="10.85546875" style="1" customWidth="1"/>
    <col min="9" max="15" width="9.140625" style="1"/>
    <col min="16" max="16" width="4.42578125" style="1" customWidth="1"/>
    <col min="17" max="16384" width="9.140625" style="1"/>
  </cols>
  <sheetData>
    <row r="1" spans="1:17" ht="22.5" x14ac:dyDescent="0.4">
      <c r="A1" s="3" t="s">
        <v>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7.25" thickBot="1" x14ac:dyDescent="0.35"/>
    <row r="3" spans="1:17" ht="17.25" thickBot="1" x14ac:dyDescent="0.35">
      <c r="A3" s="6" t="s">
        <v>3</v>
      </c>
      <c r="B3" s="4"/>
      <c r="C3" s="4" t="s">
        <v>15</v>
      </c>
      <c r="D3" s="4"/>
      <c r="E3" s="4" t="s">
        <v>38</v>
      </c>
      <c r="F3" s="4"/>
      <c r="G3" s="4"/>
      <c r="H3" s="4"/>
      <c r="I3" s="4"/>
      <c r="J3" s="4"/>
      <c r="K3" s="5"/>
    </row>
    <row r="5" spans="1:17" x14ac:dyDescent="0.3">
      <c r="A5" s="2" t="s">
        <v>22</v>
      </c>
      <c r="D5" s="1" t="s">
        <v>42</v>
      </c>
      <c r="E5" s="15">
        <v>27</v>
      </c>
      <c r="G5" s="1" t="s">
        <v>43</v>
      </c>
      <c r="I5" s="15">
        <v>59</v>
      </c>
      <c r="K5" s="1" t="s">
        <v>44</v>
      </c>
      <c r="M5" s="15">
        <v>32.200000000000003</v>
      </c>
      <c r="O5" s="1" t="s">
        <v>36</v>
      </c>
      <c r="Q5" s="15" t="s">
        <v>37</v>
      </c>
    </row>
    <row r="7" spans="1:17" x14ac:dyDescent="0.3">
      <c r="A7" s="2" t="s">
        <v>13</v>
      </c>
      <c r="C7" s="1" t="s">
        <v>14</v>
      </c>
    </row>
    <row r="8" spans="1:17" x14ac:dyDescent="0.3">
      <c r="A8" s="2"/>
    </row>
    <row r="9" spans="1:17" x14ac:dyDescent="0.3">
      <c r="A9" s="2" t="s">
        <v>12</v>
      </c>
      <c r="B9" s="2" t="s">
        <v>50</v>
      </c>
      <c r="C9" s="2" t="s">
        <v>16</v>
      </c>
    </row>
    <row r="10" spans="1:17" x14ac:dyDescent="0.3">
      <c r="A10" s="1" t="s">
        <v>4</v>
      </c>
      <c r="B10" s="15">
        <v>7</v>
      </c>
      <c r="C10" s="1" t="s">
        <v>48</v>
      </c>
    </row>
    <row r="11" spans="1:17" x14ac:dyDescent="0.3">
      <c r="A11" s="1" t="s">
        <v>6</v>
      </c>
      <c r="B11" s="15">
        <v>7</v>
      </c>
      <c r="C11" s="1" t="s">
        <v>9</v>
      </c>
    </row>
    <row r="12" spans="1:17" x14ac:dyDescent="0.3">
      <c r="A12" s="1" t="s">
        <v>40</v>
      </c>
      <c r="B12" s="15">
        <v>6</v>
      </c>
      <c r="C12" s="1" t="s">
        <v>17</v>
      </c>
    </row>
    <row r="13" spans="1:17" x14ac:dyDescent="0.3">
      <c r="A13" s="1" t="s">
        <v>10</v>
      </c>
      <c r="B13" s="15">
        <v>5</v>
      </c>
      <c r="C13" s="1" t="s">
        <v>18</v>
      </c>
    </row>
    <row r="14" spans="1:17" x14ac:dyDescent="0.3">
      <c r="A14" s="1" t="s">
        <v>5</v>
      </c>
      <c r="B14" s="15">
        <v>18</v>
      </c>
      <c r="C14" s="1" t="s">
        <v>11</v>
      </c>
    </row>
    <row r="15" spans="1:17" x14ac:dyDescent="0.3">
      <c r="A15" s="1" t="s">
        <v>7</v>
      </c>
      <c r="B15" s="15">
        <v>12</v>
      </c>
      <c r="C15" s="1" t="s">
        <v>19</v>
      </c>
    </row>
    <row r="16" spans="1:17" x14ac:dyDescent="0.3">
      <c r="A16" s="1" t="s">
        <v>8</v>
      </c>
      <c r="B16" s="15">
        <v>23</v>
      </c>
      <c r="C16" s="1" t="s">
        <v>49</v>
      </c>
    </row>
    <row r="17" spans="1:4" x14ac:dyDescent="0.3">
      <c r="A17" s="1" t="s">
        <v>2</v>
      </c>
      <c r="B17" s="16">
        <f>SUM(B10:B16)</f>
        <v>78</v>
      </c>
      <c r="C17" s="1" t="s">
        <v>41</v>
      </c>
      <c r="D17" s="16">
        <f>B17^2</f>
        <v>6084</v>
      </c>
    </row>
    <row r="18" spans="1:4" x14ac:dyDescent="0.3">
      <c r="B18" s="17"/>
    </row>
    <row r="19" spans="1:4" x14ac:dyDescent="0.3">
      <c r="A19" s="1" t="s">
        <v>26</v>
      </c>
      <c r="B19" s="17"/>
    </row>
    <row r="20" spans="1:4" x14ac:dyDescent="0.3">
      <c r="A20" s="1" t="s">
        <v>20</v>
      </c>
      <c r="B20" s="14">
        <f>1.112-(0.00043499*B17)+(0.00000055*D17)-(0.00028826*E5)</f>
        <v>1.07363396</v>
      </c>
    </row>
    <row r="21" spans="1:4" x14ac:dyDescent="0.3">
      <c r="A21" s="1" t="s">
        <v>21</v>
      </c>
      <c r="B21" s="14">
        <f>1.097-((0.00046971*B17)+(0.00000056*D17)-(0.00012828*E5))</f>
        <v>1.06041914</v>
      </c>
    </row>
    <row r="22" spans="1:4" x14ac:dyDescent="0.3">
      <c r="B22" s="17"/>
    </row>
    <row r="23" spans="1:4" x14ac:dyDescent="0.3">
      <c r="A23" s="2" t="s">
        <v>46</v>
      </c>
      <c r="B23" s="17"/>
    </row>
    <row r="24" spans="1:4" x14ac:dyDescent="0.3">
      <c r="A24" s="1" t="s">
        <v>20</v>
      </c>
      <c r="B24" s="14">
        <f>I5/B20</f>
        <v>54.953552326157791</v>
      </c>
    </row>
    <row r="25" spans="1:4" x14ac:dyDescent="0.3">
      <c r="A25" s="1" t="s">
        <v>25</v>
      </c>
      <c r="B25" s="14">
        <f>I5/B21</f>
        <v>55.638377104358938</v>
      </c>
    </row>
    <row r="26" spans="1:4" x14ac:dyDescent="0.3">
      <c r="B26" s="17"/>
    </row>
    <row r="27" spans="1:4" x14ac:dyDescent="0.3">
      <c r="A27" s="1" t="s">
        <v>47</v>
      </c>
      <c r="B27" s="17"/>
    </row>
    <row r="28" spans="1:4" x14ac:dyDescent="0.3">
      <c r="A28" s="1" t="s">
        <v>20</v>
      </c>
      <c r="B28" s="14">
        <f>(2.118*B24)-(0.78*M5)-(1.351*I5)</f>
        <v>11.566623826802186</v>
      </c>
    </row>
    <row r="29" spans="1:4" x14ac:dyDescent="0.3">
      <c r="A29" s="1" t="s">
        <v>25</v>
      </c>
      <c r="B29" s="14">
        <f>(2.118*B25)-(0.78*M5)-(1.351*I5)</f>
        <v>13.017082707032216</v>
      </c>
    </row>
    <row r="30" spans="1:4" x14ac:dyDescent="0.3">
      <c r="B30" s="17"/>
    </row>
    <row r="31" spans="1:4" x14ac:dyDescent="0.3">
      <c r="A31" s="1" t="s">
        <v>51</v>
      </c>
      <c r="B31" s="17"/>
    </row>
    <row r="32" spans="1:4" x14ac:dyDescent="0.3">
      <c r="A32" s="2" t="s">
        <v>23</v>
      </c>
      <c r="B32" s="17"/>
    </row>
    <row r="33" spans="1:10" x14ac:dyDescent="0.3">
      <c r="A33" s="1" t="s">
        <v>35</v>
      </c>
      <c r="B33" s="14">
        <f>I5-B28</f>
        <v>47.433376173197814</v>
      </c>
      <c r="G33" s="1" t="s">
        <v>45</v>
      </c>
    </row>
    <row r="34" spans="1:10" x14ac:dyDescent="0.3">
      <c r="A34" s="1" t="s">
        <v>34</v>
      </c>
      <c r="B34" s="14">
        <f>(B28/I5)*100</f>
        <v>19.604447164071502</v>
      </c>
      <c r="G34" s="14">
        <f>((4.95/B20)-4.5)*100</f>
        <v>11.050989855052684</v>
      </c>
    </row>
    <row r="35" spans="1:10" x14ac:dyDescent="0.3">
      <c r="B35" s="17"/>
    </row>
    <row r="36" spans="1:10" x14ac:dyDescent="0.3">
      <c r="A36" s="2" t="s">
        <v>24</v>
      </c>
      <c r="B36" s="17"/>
    </row>
    <row r="37" spans="1:10" x14ac:dyDescent="0.3">
      <c r="A37" s="1" t="s">
        <v>35</v>
      </c>
      <c r="B37" s="14">
        <f>I5-B29</f>
        <v>45.982917292967784</v>
      </c>
      <c r="G37" s="1" t="s">
        <v>45</v>
      </c>
    </row>
    <row r="38" spans="1:10" x14ac:dyDescent="0.3">
      <c r="A38" s="1" t="s">
        <v>34</v>
      </c>
      <c r="B38" s="14">
        <f>(B29/I5)*100</f>
        <v>22.062852045817316</v>
      </c>
      <c r="G38" s="14">
        <f>((4.95/B21)-4.5)*100</f>
        <v>16.796553672164016</v>
      </c>
    </row>
    <row r="40" spans="1:10" ht="17.25" thickBot="1" x14ac:dyDescent="0.35"/>
    <row r="41" spans="1:10" x14ac:dyDescent="0.3">
      <c r="B41" s="8" t="s">
        <v>27</v>
      </c>
      <c r="C41" s="9"/>
      <c r="D41" s="9"/>
      <c r="E41" s="9"/>
      <c r="F41" s="9"/>
      <c r="G41" s="9"/>
      <c r="H41" s="9"/>
      <c r="I41" s="9"/>
      <c r="J41" s="10"/>
    </row>
    <row r="42" spans="1:10" ht="17.25" thickBot="1" x14ac:dyDescent="0.35">
      <c r="B42" s="11" t="s">
        <v>28</v>
      </c>
      <c r="C42" s="12"/>
      <c r="D42" s="12"/>
      <c r="E42" s="12"/>
      <c r="F42" s="12"/>
      <c r="G42" s="12"/>
      <c r="H42" s="12"/>
      <c r="I42" s="12"/>
      <c r="J42" s="13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F3589-6A06-4B06-8588-1107C84115E6}">
  <dimension ref="A1:Q42"/>
  <sheetViews>
    <sheetView tabSelected="1" workbookViewId="0"/>
  </sheetViews>
  <sheetFormatPr baseColWidth="10" defaultColWidth="9.140625" defaultRowHeight="16.5" x14ac:dyDescent="0.3"/>
  <cols>
    <col min="1" max="1" width="18.140625" style="1" customWidth="1"/>
    <col min="2" max="2" width="13.85546875" style="1" customWidth="1"/>
    <col min="3" max="3" width="17.85546875" style="1" customWidth="1"/>
    <col min="4" max="4" width="9.7109375" style="1" customWidth="1"/>
    <col min="5" max="6" width="9.85546875" style="1" customWidth="1"/>
    <col min="7" max="7" width="9.140625" style="1"/>
    <col min="8" max="8" width="10.85546875" style="1" customWidth="1"/>
    <col min="9" max="15" width="9.140625" style="1"/>
    <col min="16" max="16" width="4.42578125" style="1" customWidth="1"/>
    <col min="17" max="16384" width="9.140625" style="1"/>
  </cols>
  <sheetData>
    <row r="1" spans="1:17" ht="22.5" x14ac:dyDescent="0.4">
      <c r="A1" s="3" t="s">
        <v>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7.25" thickBot="1" x14ac:dyDescent="0.35"/>
    <row r="3" spans="1:17" ht="17.25" thickBot="1" x14ac:dyDescent="0.35">
      <c r="A3" s="6" t="s">
        <v>3</v>
      </c>
      <c r="B3" s="4"/>
      <c r="C3" s="4" t="s">
        <v>15</v>
      </c>
      <c r="D3" s="4"/>
      <c r="E3" s="4" t="s">
        <v>38</v>
      </c>
      <c r="F3" s="4"/>
      <c r="G3" s="4"/>
      <c r="H3" s="4"/>
      <c r="I3" s="4"/>
      <c r="J3" s="4"/>
      <c r="K3" s="5"/>
    </row>
    <row r="5" spans="1:17" x14ac:dyDescent="0.3">
      <c r="A5" s="2" t="s">
        <v>22</v>
      </c>
      <c r="D5" s="1" t="s">
        <v>42</v>
      </c>
      <c r="E5" s="15"/>
      <c r="G5" s="1" t="s">
        <v>43</v>
      </c>
      <c r="I5" s="15"/>
      <c r="K5" s="1" t="s">
        <v>44</v>
      </c>
      <c r="M5" s="15"/>
      <c r="O5" s="1" t="s">
        <v>36</v>
      </c>
      <c r="Q5" s="15"/>
    </row>
    <row r="7" spans="1:17" x14ac:dyDescent="0.3">
      <c r="A7" s="2" t="s">
        <v>13</v>
      </c>
      <c r="C7" s="1" t="s">
        <v>14</v>
      </c>
    </row>
    <row r="8" spans="1:17" x14ac:dyDescent="0.3">
      <c r="A8" s="2"/>
    </row>
    <row r="9" spans="1:17" x14ac:dyDescent="0.3">
      <c r="A9" s="2" t="s">
        <v>12</v>
      </c>
      <c r="B9" s="2" t="s">
        <v>50</v>
      </c>
      <c r="C9" s="2" t="s">
        <v>16</v>
      </c>
    </row>
    <row r="10" spans="1:17" x14ac:dyDescent="0.3">
      <c r="A10" s="1" t="s">
        <v>4</v>
      </c>
      <c r="B10" s="15"/>
      <c r="C10" s="1" t="s">
        <v>48</v>
      </c>
    </row>
    <row r="11" spans="1:17" x14ac:dyDescent="0.3">
      <c r="A11" s="1" t="s">
        <v>6</v>
      </c>
      <c r="B11" s="15"/>
      <c r="C11" s="1" t="s">
        <v>9</v>
      </c>
    </row>
    <row r="12" spans="1:17" x14ac:dyDescent="0.3">
      <c r="A12" s="1" t="s">
        <v>40</v>
      </c>
      <c r="B12" s="15"/>
      <c r="C12" s="1" t="s">
        <v>17</v>
      </c>
    </row>
    <row r="13" spans="1:17" x14ac:dyDescent="0.3">
      <c r="A13" s="1" t="s">
        <v>10</v>
      </c>
      <c r="B13" s="15"/>
      <c r="C13" s="1" t="s">
        <v>18</v>
      </c>
    </row>
    <row r="14" spans="1:17" x14ac:dyDescent="0.3">
      <c r="A14" s="1" t="s">
        <v>5</v>
      </c>
      <c r="B14" s="15"/>
      <c r="C14" s="1" t="s">
        <v>11</v>
      </c>
    </row>
    <row r="15" spans="1:17" x14ac:dyDescent="0.3">
      <c r="A15" s="1" t="s">
        <v>7</v>
      </c>
      <c r="B15" s="15"/>
      <c r="C15" s="1" t="s">
        <v>19</v>
      </c>
    </row>
    <row r="16" spans="1:17" x14ac:dyDescent="0.3">
      <c r="A16" s="1" t="s">
        <v>8</v>
      </c>
      <c r="B16" s="15"/>
      <c r="C16" s="1" t="s">
        <v>49</v>
      </c>
    </row>
    <row r="17" spans="1:4" x14ac:dyDescent="0.3">
      <c r="A17" s="1" t="s">
        <v>2</v>
      </c>
      <c r="B17" s="16">
        <f>SUM(B10:B16)</f>
        <v>0</v>
      </c>
      <c r="C17" s="1" t="s">
        <v>41</v>
      </c>
      <c r="D17" s="16">
        <f>B17^2</f>
        <v>0</v>
      </c>
    </row>
    <row r="18" spans="1:4" x14ac:dyDescent="0.3">
      <c r="B18" s="17"/>
    </row>
    <row r="19" spans="1:4" x14ac:dyDescent="0.3">
      <c r="A19" s="1" t="s">
        <v>26</v>
      </c>
      <c r="B19" s="17"/>
    </row>
    <row r="20" spans="1:4" x14ac:dyDescent="0.3">
      <c r="A20" s="1" t="s">
        <v>20</v>
      </c>
      <c r="B20" s="14">
        <f>1.112-(0.00043499*B17)+(0.00000055*D17)-(0.00028826*E5)</f>
        <v>1.1120000000000001</v>
      </c>
    </row>
    <row r="21" spans="1:4" x14ac:dyDescent="0.3">
      <c r="A21" s="1" t="s">
        <v>21</v>
      </c>
      <c r="B21" s="14">
        <f>1.097-((0.00046971*B17)+(0.00000056*D17)-(0.00012828*E5))</f>
        <v>1.097</v>
      </c>
    </row>
    <row r="22" spans="1:4" x14ac:dyDescent="0.3">
      <c r="B22" s="17"/>
    </row>
    <row r="23" spans="1:4" x14ac:dyDescent="0.3">
      <c r="A23" s="2" t="s">
        <v>46</v>
      </c>
      <c r="B23" s="17"/>
    </row>
    <row r="24" spans="1:4" x14ac:dyDescent="0.3">
      <c r="A24" s="1" t="s">
        <v>20</v>
      </c>
      <c r="B24" s="14">
        <f>I5/B20</f>
        <v>0</v>
      </c>
    </row>
    <row r="25" spans="1:4" x14ac:dyDescent="0.3">
      <c r="A25" s="1" t="s">
        <v>25</v>
      </c>
      <c r="B25" s="14">
        <f>I5/B21</f>
        <v>0</v>
      </c>
    </row>
    <row r="26" spans="1:4" x14ac:dyDescent="0.3">
      <c r="B26" s="17"/>
    </row>
    <row r="27" spans="1:4" x14ac:dyDescent="0.3">
      <c r="A27" s="1" t="s">
        <v>47</v>
      </c>
      <c r="B27" s="17"/>
    </row>
    <row r="28" spans="1:4" x14ac:dyDescent="0.3">
      <c r="A28" s="1" t="s">
        <v>20</v>
      </c>
      <c r="B28" s="14">
        <f>(2.118*B24)-(0.78*M5)-(1.351*I5)</f>
        <v>0</v>
      </c>
    </row>
    <row r="29" spans="1:4" x14ac:dyDescent="0.3">
      <c r="A29" s="1" t="s">
        <v>25</v>
      </c>
      <c r="B29" s="14">
        <f>(2.118*B25)-(0.78*M5)-(1.351*I5)</f>
        <v>0</v>
      </c>
    </row>
    <row r="30" spans="1:4" x14ac:dyDescent="0.3">
      <c r="B30" s="17"/>
    </row>
    <row r="31" spans="1:4" x14ac:dyDescent="0.3">
      <c r="A31" s="1" t="s">
        <v>51</v>
      </c>
      <c r="B31" s="17"/>
    </row>
    <row r="32" spans="1:4" x14ac:dyDescent="0.3">
      <c r="A32" s="2" t="s">
        <v>23</v>
      </c>
      <c r="B32" s="17"/>
    </row>
    <row r="33" spans="1:10" x14ac:dyDescent="0.3">
      <c r="A33" s="1" t="s">
        <v>35</v>
      </c>
      <c r="B33" s="14">
        <f>I5-B28</f>
        <v>0</v>
      </c>
      <c r="G33" s="1" t="s">
        <v>45</v>
      </c>
    </row>
    <row r="34" spans="1:10" x14ac:dyDescent="0.3">
      <c r="A34" s="1" t="s">
        <v>34</v>
      </c>
      <c r="B34" s="14" t="e">
        <f>(B28/I5)*100</f>
        <v>#DIV/0!</v>
      </c>
      <c r="G34" s="14">
        <f>((4.95/B20)-4.5)*100</f>
        <v>-4.8561151079137055</v>
      </c>
    </row>
    <row r="35" spans="1:10" x14ac:dyDescent="0.3">
      <c r="B35" s="17"/>
    </row>
    <row r="36" spans="1:10" x14ac:dyDescent="0.3">
      <c r="A36" s="2" t="s">
        <v>24</v>
      </c>
      <c r="B36" s="17"/>
    </row>
    <row r="37" spans="1:10" x14ac:dyDescent="0.3">
      <c r="A37" s="1" t="s">
        <v>35</v>
      </c>
      <c r="B37" s="14">
        <f>I5-B29</f>
        <v>0</v>
      </c>
      <c r="G37" s="1" t="s">
        <v>45</v>
      </c>
    </row>
    <row r="38" spans="1:10" x14ac:dyDescent="0.3">
      <c r="A38" s="1" t="s">
        <v>34</v>
      </c>
      <c r="B38" s="14" t="e">
        <f>(B29/I5)*100</f>
        <v>#DIV/0!</v>
      </c>
      <c r="G38" s="14">
        <f>((4.95/B21)-4.5)*100</f>
        <v>1.2306289881495402</v>
      </c>
    </row>
    <row r="40" spans="1:10" ht="17.25" thickBot="1" x14ac:dyDescent="0.35"/>
    <row r="41" spans="1:10" x14ac:dyDescent="0.3">
      <c r="B41" s="8" t="s">
        <v>27</v>
      </c>
      <c r="C41" s="9"/>
      <c r="D41" s="9"/>
      <c r="E41" s="9"/>
      <c r="F41" s="9"/>
      <c r="G41" s="9"/>
      <c r="H41" s="9"/>
      <c r="I41" s="9"/>
      <c r="J41" s="10"/>
    </row>
    <row r="42" spans="1:10" ht="17.25" thickBot="1" x14ac:dyDescent="0.35">
      <c r="B42" s="11" t="s">
        <v>28</v>
      </c>
      <c r="C42" s="12"/>
      <c r="D42" s="12"/>
      <c r="E42" s="12"/>
      <c r="F42" s="12"/>
      <c r="G42" s="12"/>
      <c r="H42" s="12"/>
      <c r="I42" s="12"/>
      <c r="J42" s="1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51F91-59F0-4B0C-B3B6-0952AC71097B}">
  <dimension ref="A1:L9"/>
  <sheetViews>
    <sheetView workbookViewId="0"/>
  </sheetViews>
  <sheetFormatPr baseColWidth="10" defaultRowHeight="16.5" x14ac:dyDescent="0.3"/>
  <cols>
    <col min="1" max="16384" width="11.42578125" style="1"/>
  </cols>
  <sheetData>
    <row r="1" spans="1:12" ht="22.5" x14ac:dyDescent="0.4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3" spans="1:12" x14ac:dyDescent="0.3">
      <c r="A3" s="2" t="s">
        <v>30</v>
      </c>
    </row>
    <row r="4" spans="1:12" x14ac:dyDescent="0.3">
      <c r="A4" s="7" t="s">
        <v>0</v>
      </c>
    </row>
    <row r="5" spans="1:12" x14ac:dyDescent="0.3">
      <c r="A5" s="7" t="s">
        <v>1</v>
      </c>
    </row>
    <row r="7" spans="1:12" x14ac:dyDescent="0.3">
      <c r="A7" s="2" t="s">
        <v>31</v>
      </c>
    </row>
    <row r="8" spans="1:12" x14ac:dyDescent="0.3">
      <c r="A8" s="1" t="s">
        <v>32</v>
      </c>
    </row>
    <row r="9" spans="1:12" x14ac:dyDescent="0.3">
      <c r="A9" s="1" t="s">
        <v>33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3C-Modell- Beispiel</vt:lpstr>
      <vt:lpstr>3C-Modell-Berechnung</vt:lpstr>
      <vt:lpstr>Formeln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2015-06-05T18:19:34Z</dcterms:created>
  <dcterms:modified xsi:type="dcterms:W3CDTF">2023-04-02T10:54:20Z</dcterms:modified>
</cp:coreProperties>
</file>